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apple/Desktop/CLIENT FILES/INTOSOL/"/>
    </mc:Choice>
  </mc:AlternateContent>
  <bookViews>
    <workbookView xWindow="1940" yWindow="2740" windowWidth="28800" windowHeight="176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K11" i="1"/>
  <c r="K9" i="1"/>
  <c r="E12" i="1"/>
  <c r="D9" i="1"/>
  <c r="E9" i="1"/>
  <c r="D12" i="1"/>
  <c r="M9" i="1"/>
  <c r="L11" i="1"/>
  <c r="F11" i="1"/>
  <c r="M11" i="1"/>
  <c r="M13" i="1"/>
  <c r="I13" i="1"/>
  <c r="M14" i="1"/>
  <c r="M15" i="1"/>
  <c r="C20" i="1"/>
  <c r="F20" i="1"/>
  <c r="C21" i="1"/>
  <c r="F21" i="1"/>
  <c r="F22" i="1"/>
  <c r="F23" i="1"/>
  <c r="D22" i="1"/>
  <c r="N11" i="1"/>
  <c r="N9" i="1"/>
  <c r="C7" i="1"/>
  <c r="J7" i="1"/>
  <c r="J9" i="1"/>
  <c r="J11" i="1"/>
  <c r="G9" i="1"/>
  <c r="C13" i="1"/>
</calcChain>
</file>

<file path=xl/sharedStrings.xml><?xml version="1.0" encoding="utf-8"?>
<sst xmlns="http://schemas.openxmlformats.org/spreadsheetml/2006/main" count="42" uniqueCount="34">
  <si>
    <t>Common Shares</t>
  </si>
  <si>
    <t>Transaction#1</t>
  </si>
  <si>
    <t>On Market</t>
  </si>
  <si>
    <t>Off Market</t>
  </si>
  <si>
    <t>Capitilization</t>
  </si>
  <si>
    <t>Transaction#2</t>
  </si>
  <si>
    <t>Share Price £</t>
  </si>
  <si>
    <t>Incoming Capital £</t>
  </si>
  <si>
    <t>Market Cap £</t>
  </si>
  <si>
    <t>CIC shareholders</t>
  </si>
  <si>
    <t>Discount to Shares</t>
  </si>
  <si>
    <t>No of Sharess</t>
  </si>
  <si>
    <t>%</t>
  </si>
  <si>
    <t>non</t>
  </si>
  <si>
    <t xml:space="preserve"> </t>
  </si>
  <si>
    <t>Subscription#1</t>
  </si>
  <si>
    <t xml:space="preserve"> 5:1</t>
  </si>
  <si>
    <t>Dividend in Specie</t>
  </si>
  <si>
    <t>MARKET MAKING MODELING</t>
  </si>
  <si>
    <t>Cost of Financing</t>
  </si>
  <si>
    <t>No.</t>
  </si>
  <si>
    <t>conversion  £</t>
  </si>
  <si>
    <t xml:space="preserve"> Proceeds £</t>
  </si>
  <si>
    <t>Warrants Exercise</t>
  </si>
  <si>
    <t>Market Maker Sunscription</t>
  </si>
  <si>
    <t>CIC Take on Fee</t>
  </si>
  <si>
    <t>Warrant Conversion</t>
  </si>
  <si>
    <t>Provision of CIC Sydnicate</t>
  </si>
  <si>
    <t>no charge</t>
  </si>
  <si>
    <t>Market Making Value £</t>
  </si>
  <si>
    <t>Finance Fees £</t>
  </si>
  <si>
    <t>Service Fee %</t>
  </si>
  <si>
    <t xml:space="preserve">Total Finance Fees £ </t>
  </si>
  <si>
    <t>Loan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</si>
</sst>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164" fontId="4" fillId="2" borderId="0" xfId="1" applyNumberFormat="1" applyFont="1" applyFill="1" applyAlignment="1">
      <alignment horizontal="center" vertical="center" wrapText="1"/>
    </xf>
    <xf numFmtId="0" fontId="5" fillId="0" borderId="0" xfId="0" applyFont="1"/>
    <xf numFmtId="164" fontId="4" fillId="2" borderId="0" xfId="1" applyNumberFormat="1" applyFont="1" applyFill="1" applyAlignment="1">
      <alignment horizontal="center" vertical="top"/>
    </xf>
    <xf numFmtId="0" fontId="4" fillId="0" borderId="0" xfId="0" applyFont="1"/>
    <xf numFmtId="164" fontId="4" fillId="0" borderId="0" xfId="1" applyNumberFormat="1" applyFont="1"/>
    <xf numFmtId="43" fontId="5" fillId="0" borderId="0" xfId="1" applyNumberFormat="1" applyFont="1"/>
    <xf numFmtId="164" fontId="5" fillId="0" borderId="0" xfId="1" applyNumberFormat="1" applyFont="1"/>
    <xf numFmtId="0" fontId="5" fillId="0" borderId="0" xfId="0" applyFont="1" applyAlignment="1">
      <alignment horizontal="right"/>
    </xf>
    <xf numFmtId="10" fontId="5" fillId="0" borderId="0" xfId="2" applyNumberFormat="1" applyFont="1"/>
    <xf numFmtId="9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43" fontId="5" fillId="0" borderId="0" xfId="1" applyFont="1"/>
    <xf numFmtId="43" fontId="4" fillId="0" borderId="0" xfId="1" applyFont="1"/>
    <xf numFmtId="43" fontId="5" fillId="0" borderId="2" xfId="1" applyFont="1" applyBorder="1"/>
    <xf numFmtId="164" fontId="5" fillId="0" borderId="2" xfId="1" applyNumberFormat="1" applyFont="1" applyBorder="1"/>
    <xf numFmtId="164" fontId="5" fillId="0" borderId="0" xfId="0" applyNumberFormat="1" applyFont="1"/>
    <xf numFmtId="9" fontId="5" fillId="0" borderId="0" xfId="2" applyFont="1"/>
    <xf numFmtId="43" fontId="5" fillId="0" borderId="0" xfId="0" applyNumberFormat="1" applyFont="1"/>
    <xf numFmtId="164" fontId="5" fillId="0" borderId="2" xfId="0" applyNumberFormat="1" applyFont="1" applyBorder="1"/>
    <xf numFmtId="164" fontId="4" fillId="0" borderId="0" xfId="0" applyNumberFormat="1" applyFont="1"/>
    <xf numFmtId="0" fontId="4" fillId="2" borderId="0" xfId="0" applyFont="1" applyFill="1"/>
    <xf numFmtId="0" fontId="4" fillId="0" borderId="0" xfId="0" applyFont="1" applyAlignment="1">
      <alignment horizontal="right"/>
    </xf>
    <xf numFmtId="164" fontId="4" fillId="2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 wrapText="1"/>
    </xf>
  </cellXfs>
  <cellStyles count="1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23"/>
  <sheetViews>
    <sheetView tabSelected="1" zoomScale="178" workbookViewId="0">
      <selection activeCell="K24" sqref="K24"/>
    </sheetView>
  </sheetViews>
  <sheetFormatPr baseColWidth="10" defaultRowHeight="11" x14ac:dyDescent="0.15"/>
  <cols>
    <col min="1" max="1" width="10.83203125" style="3"/>
    <col min="2" max="2" width="17" style="3" customWidth="1"/>
    <col min="3" max="4" width="8.83203125" style="3" customWidth="1"/>
    <col min="5" max="5" width="5.6640625" style="3" customWidth="1"/>
    <col min="6" max="6" width="7" style="3" customWidth="1"/>
    <col min="7" max="8" width="7.5" style="3" customWidth="1"/>
    <col min="9" max="9" width="8.1640625" style="3" customWidth="1"/>
    <col min="10" max="10" width="8" style="3" customWidth="1"/>
    <col min="11" max="11" width="7.33203125" style="3" customWidth="1"/>
    <col min="12" max="13" width="8.6640625" style="3" customWidth="1"/>
    <col min="14" max="14" width="9.33203125" style="3" customWidth="1"/>
    <col min="15" max="17" width="17.33203125" style="3" customWidth="1"/>
    <col min="18" max="16384" width="10.83203125" style="3"/>
  </cols>
  <sheetData>
    <row r="3" spans="2:33" ht="25" customHeight="1" x14ac:dyDescent="0.15">
      <c r="B3" s="28" t="s">
        <v>18</v>
      </c>
      <c r="C3" s="28"/>
      <c r="D3" s="13"/>
      <c r="E3" s="8"/>
      <c r="F3" s="8"/>
      <c r="G3" s="8"/>
      <c r="H3" s="8" t="s">
        <v>14</v>
      </c>
      <c r="I3" s="8"/>
      <c r="J3" s="8"/>
      <c r="K3" s="8"/>
      <c r="L3" s="8"/>
      <c r="M3" s="8"/>
      <c r="N3" s="8"/>
      <c r="O3" s="8"/>
      <c r="P3" s="8"/>
      <c r="Q3" s="8"/>
    </row>
    <row r="4" spans="2:33" x14ac:dyDescent="0.1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33" x14ac:dyDescent="0.15">
      <c r="B5" s="1"/>
      <c r="C5" s="29" t="s">
        <v>4</v>
      </c>
      <c r="D5" s="29"/>
      <c r="E5" s="29"/>
      <c r="F5" s="30" t="s">
        <v>6</v>
      </c>
      <c r="G5" s="30" t="s">
        <v>10</v>
      </c>
      <c r="H5" s="29" t="s">
        <v>7</v>
      </c>
      <c r="I5" s="29"/>
      <c r="J5" s="30" t="s">
        <v>8</v>
      </c>
      <c r="K5" s="25" t="s">
        <v>23</v>
      </c>
      <c r="L5" s="25"/>
      <c r="M5" s="25"/>
      <c r="N5" s="25"/>
      <c r="O5" s="8" t="s">
        <v>14</v>
      </c>
      <c r="P5" s="8"/>
      <c r="Q5" s="8"/>
    </row>
    <row r="6" spans="2:33" x14ac:dyDescent="0.15">
      <c r="B6" s="1"/>
      <c r="C6" s="4" t="s">
        <v>11</v>
      </c>
      <c r="D6" s="4" t="s">
        <v>33</v>
      </c>
      <c r="E6" s="4" t="s">
        <v>12</v>
      </c>
      <c r="F6" s="30"/>
      <c r="G6" s="30"/>
      <c r="H6" s="4" t="s">
        <v>2</v>
      </c>
      <c r="I6" s="4" t="s">
        <v>3</v>
      </c>
      <c r="J6" s="30"/>
      <c r="K6" s="4" t="s">
        <v>20</v>
      </c>
      <c r="L6" s="4" t="s">
        <v>21</v>
      </c>
      <c r="M6" s="2" t="s">
        <v>22</v>
      </c>
      <c r="N6" s="4" t="s">
        <v>11</v>
      </c>
      <c r="O6" s="8"/>
      <c r="P6" s="8"/>
      <c r="Q6" s="8"/>
    </row>
    <row r="7" spans="2:33" x14ac:dyDescent="0.15">
      <c r="B7" s="5" t="s">
        <v>0</v>
      </c>
      <c r="C7" s="6">
        <f>13213853</f>
        <v>13213853</v>
      </c>
      <c r="D7" s="6"/>
      <c r="E7" s="6" t="s">
        <v>14</v>
      </c>
      <c r="F7" s="7">
        <v>0.4</v>
      </c>
      <c r="G7" s="7"/>
      <c r="H7" s="7"/>
      <c r="I7" s="7"/>
      <c r="J7" s="8">
        <f>C7*F7</f>
        <v>5285541.2</v>
      </c>
      <c r="K7" s="8"/>
      <c r="L7" s="8"/>
      <c r="M7" s="1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2:33" x14ac:dyDescent="0.15">
      <c r="B8" s="5" t="s">
        <v>1</v>
      </c>
      <c r="C8" s="8"/>
      <c r="D8" s="8"/>
      <c r="E8" s="8"/>
      <c r="F8" s="8"/>
      <c r="G8" s="8"/>
      <c r="H8" s="8"/>
      <c r="I8" s="8"/>
      <c r="J8" s="8"/>
      <c r="K8" s="8"/>
      <c r="L8" s="8"/>
      <c r="M8" s="14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2:33" x14ac:dyDescent="0.15">
      <c r="B9" s="9" t="s">
        <v>15</v>
      </c>
      <c r="C9" s="8">
        <v>0</v>
      </c>
      <c r="D9" s="8">
        <f>I9/F9</f>
        <v>1281250</v>
      </c>
      <c r="E9" s="10">
        <f>D9/C13</f>
        <v>9.6962634592650601E-2</v>
      </c>
      <c r="F9" s="7">
        <v>0.32</v>
      </c>
      <c r="G9" s="11">
        <f>(8/40)</f>
        <v>0.2</v>
      </c>
      <c r="H9" s="8"/>
      <c r="I9" s="8">
        <v>410000</v>
      </c>
      <c r="J9" s="8">
        <f>I9+J7</f>
        <v>5695541.2000000002</v>
      </c>
      <c r="K9" s="8">
        <f>D9</f>
        <v>1281250</v>
      </c>
      <c r="L9" s="14">
        <v>0.32</v>
      </c>
      <c r="M9" s="8">
        <f>L9*K9</f>
        <v>410000</v>
      </c>
      <c r="N9" s="8">
        <f>K9</f>
        <v>1281250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2:33" x14ac:dyDescent="0.15">
      <c r="B10" s="5" t="s">
        <v>5</v>
      </c>
      <c r="C10" s="8"/>
      <c r="D10" s="8"/>
      <c r="E10" s="8"/>
      <c r="F10" s="8"/>
      <c r="G10" s="8"/>
      <c r="H10" s="8"/>
      <c r="I10" s="8"/>
      <c r="J10" s="8"/>
      <c r="K10" s="8"/>
      <c r="L10" s="1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2:33" x14ac:dyDescent="0.15">
      <c r="B11" s="9" t="s">
        <v>9</v>
      </c>
      <c r="C11" s="8">
        <v>0</v>
      </c>
      <c r="D11" s="8"/>
      <c r="E11" s="10" t="s">
        <v>14</v>
      </c>
      <c r="F11" s="7">
        <f>F7</f>
        <v>0.4</v>
      </c>
      <c r="G11" s="12" t="s">
        <v>13</v>
      </c>
      <c r="H11" s="8">
        <v>1500000</v>
      </c>
      <c r="I11" s="8"/>
      <c r="J11" s="8">
        <f>J9</f>
        <v>5695541.2000000002</v>
      </c>
      <c r="K11" s="8">
        <f>D12</f>
        <v>750000</v>
      </c>
      <c r="L11" s="14">
        <f>L9</f>
        <v>0.32</v>
      </c>
      <c r="M11" s="8">
        <f>L11*K11</f>
        <v>240000</v>
      </c>
      <c r="N11" s="8">
        <f>K11</f>
        <v>750000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2:33" ht="12" thickBot="1" x14ac:dyDescent="0.2">
      <c r="B12" s="9" t="s">
        <v>17</v>
      </c>
      <c r="C12" s="17">
        <v>0</v>
      </c>
      <c r="D12" s="17">
        <f>(H11/F11)/5</f>
        <v>750000</v>
      </c>
      <c r="E12" s="10">
        <f>D12/C13</f>
        <v>5.675861537130767E-2</v>
      </c>
      <c r="F12" s="8"/>
      <c r="G12" s="12" t="s">
        <v>16</v>
      </c>
      <c r="H12" s="8"/>
      <c r="I12" s="17"/>
      <c r="J12" s="8"/>
      <c r="K12" s="8"/>
      <c r="L12" s="14"/>
      <c r="M12" s="16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2:33" x14ac:dyDescent="0.15">
      <c r="C13" s="6">
        <f>SUM(C7:C12)</f>
        <v>13213853</v>
      </c>
      <c r="D13" s="6">
        <f>SUM(D7:D12)</f>
        <v>2031250</v>
      </c>
      <c r="E13" s="8"/>
      <c r="F13" s="8"/>
      <c r="G13" s="8"/>
      <c r="H13" s="8"/>
      <c r="I13" s="15">
        <f>SUM(I9:I12)</f>
        <v>410000</v>
      </c>
      <c r="J13" s="8"/>
      <c r="K13" s="8"/>
      <c r="L13" s="8"/>
      <c r="M13" s="15">
        <f>SUM(M9:M11)</f>
        <v>650000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2:33" ht="12" thickBot="1" x14ac:dyDescent="0.2">
      <c r="K14" s="8"/>
      <c r="L14" s="8"/>
      <c r="M14" s="16">
        <f>I13</f>
        <v>410000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2:33" x14ac:dyDescent="0.15">
      <c r="K15" s="8"/>
      <c r="L15" s="8"/>
      <c r="M15" s="15">
        <f>M13+M14</f>
        <v>1060000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2:33" ht="14" customHeight="1" x14ac:dyDescent="0.15">
      <c r="B16" s="23" t="s">
        <v>19</v>
      </c>
      <c r="K16" s="8"/>
      <c r="L16" s="8"/>
      <c r="M16" s="14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x14ac:dyDescent="0.15">
      <c r="C17" s="27" t="s">
        <v>29</v>
      </c>
      <c r="D17" s="27"/>
      <c r="E17" s="26" t="s">
        <v>31</v>
      </c>
      <c r="F17" s="26" t="s">
        <v>30</v>
      </c>
      <c r="G17" s="5"/>
      <c r="H17" s="5"/>
      <c r="I17" s="5"/>
      <c r="K17" s="8"/>
      <c r="L17" s="8"/>
      <c r="M17" s="14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x14ac:dyDescent="0.15">
      <c r="C18" s="4" t="s">
        <v>3</v>
      </c>
      <c r="D18" s="4" t="s">
        <v>2</v>
      </c>
      <c r="E18" s="26"/>
      <c r="F18" s="26"/>
      <c r="G18" s="5"/>
      <c r="H18" s="5"/>
      <c r="I18" s="5"/>
      <c r="K18" s="8"/>
      <c r="L18" s="8"/>
      <c r="M18" s="14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x14ac:dyDescent="0.15">
      <c r="B19" s="3" t="s">
        <v>25</v>
      </c>
      <c r="F19" s="8">
        <v>12500</v>
      </c>
      <c r="M19" s="14"/>
    </row>
    <row r="20" spans="2:33" x14ac:dyDescent="0.15">
      <c r="B20" s="3" t="s">
        <v>24</v>
      </c>
      <c r="C20" s="18">
        <f>I9</f>
        <v>410000</v>
      </c>
      <c r="D20" s="18"/>
      <c r="E20" s="10">
        <v>4.4999999999999998E-2</v>
      </c>
      <c r="F20" s="18">
        <f>C20*E20</f>
        <v>18450</v>
      </c>
      <c r="M20" s="14"/>
    </row>
    <row r="21" spans="2:33" x14ac:dyDescent="0.15">
      <c r="B21" s="3" t="s">
        <v>26</v>
      </c>
      <c r="C21" s="20">
        <f>M13</f>
        <v>650000</v>
      </c>
      <c r="D21" s="20"/>
      <c r="E21" s="19">
        <v>0</v>
      </c>
      <c r="F21" s="18">
        <f>C21*E21</f>
        <v>0</v>
      </c>
      <c r="G21" s="3" t="s">
        <v>28</v>
      </c>
      <c r="M21" s="14"/>
    </row>
    <row r="22" spans="2:33" ht="12" thickBot="1" x14ac:dyDescent="0.2">
      <c r="B22" s="3" t="s">
        <v>27</v>
      </c>
      <c r="D22" s="18">
        <f>H11</f>
        <v>1500000</v>
      </c>
      <c r="E22" s="19">
        <v>0</v>
      </c>
      <c r="F22" s="21">
        <f>C22*E22</f>
        <v>0</v>
      </c>
      <c r="G22" s="3" t="s">
        <v>28</v>
      </c>
      <c r="M22" s="14"/>
    </row>
    <row r="23" spans="2:33" x14ac:dyDescent="0.15">
      <c r="B23" s="3" t="s">
        <v>14</v>
      </c>
      <c r="D23" s="24" t="s">
        <v>32</v>
      </c>
      <c r="E23" s="24"/>
      <c r="F23" s="22">
        <f>SUM(F19:F22)</f>
        <v>30950</v>
      </c>
    </row>
  </sheetData>
  <mergeCells count="11">
    <mergeCell ref="B3:C3"/>
    <mergeCell ref="C5:E5"/>
    <mergeCell ref="F5:F6"/>
    <mergeCell ref="G5:G6"/>
    <mergeCell ref="H5:I5"/>
    <mergeCell ref="D23:E23"/>
    <mergeCell ref="K5:N5"/>
    <mergeCell ref="F17:F18"/>
    <mergeCell ref="C17:D17"/>
    <mergeCell ref="E17:E18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 Group</dc:creator>
  <cp:lastModifiedBy>CIC Group</cp:lastModifiedBy>
  <dcterms:created xsi:type="dcterms:W3CDTF">2019-08-18T18:35:39Z</dcterms:created>
  <dcterms:modified xsi:type="dcterms:W3CDTF">2019-08-23T22:19:09Z</dcterms:modified>
</cp:coreProperties>
</file>