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pple/Desktop/CLIENT FILES/INTOSOL/"/>
    </mc:Choice>
  </mc:AlternateContent>
  <bookViews>
    <workbookView xWindow="8540" yWindow="92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6" i="1"/>
  <c r="E10" i="1"/>
  <c r="J15" i="1"/>
  <c r="F10" i="1"/>
  <c r="I10" i="1"/>
  <c r="J10" i="1"/>
  <c r="J11" i="1"/>
  <c r="J12" i="1"/>
  <c r="J13" i="1"/>
  <c r="F14" i="1"/>
  <c r="I14" i="1"/>
  <c r="J14" i="1"/>
  <c r="D13" i="1"/>
  <c r="D12" i="1"/>
  <c r="D10" i="1"/>
  <c r="D11" i="1"/>
  <c r="D16" i="1"/>
  <c r="G10" i="1"/>
  <c r="G11" i="1"/>
  <c r="G12" i="1"/>
  <c r="G13" i="1"/>
  <c r="G14" i="1"/>
  <c r="G16" i="1"/>
  <c r="J16" i="1"/>
  <c r="C16" i="1"/>
  <c r="F16" i="1"/>
  <c r="I16" i="1"/>
  <c r="I15" i="1"/>
  <c r="I13" i="1"/>
  <c r="I12" i="1"/>
  <c r="I11" i="1"/>
  <c r="C10" i="1"/>
  <c r="F11" i="1"/>
  <c r="F12" i="1"/>
  <c r="F13" i="1"/>
</calcChain>
</file>

<file path=xl/sharedStrings.xml><?xml version="1.0" encoding="utf-8"?>
<sst xmlns="http://schemas.openxmlformats.org/spreadsheetml/2006/main" count="24" uniqueCount="16">
  <si>
    <t>RSP-Beteiligungs GmbH</t>
  </si>
  <si>
    <t>Sascha Crocoll  </t>
  </si>
  <si>
    <t>Hans Seger</t>
  </si>
  <si>
    <t>Jaap van Zuijlekom</t>
  </si>
  <si>
    <t>Transaction#1</t>
  </si>
  <si>
    <t>CIC Syndicate</t>
  </si>
  <si>
    <t xml:space="preserve"> </t>
  </si>
  <si>
    <t>Peelhunt Benificuaries</t>
  </si>
  <si>
    <t>Transaction#2</t>
  </si>
  <si>
    <t>No of Shares</t>
  </si>
  <si>
    <t>%</t>
  </si>
  <si>
    <t>Loan Shares</t>
  </si>
  <si>
    <t>Market Making Effect on Shareholding</t>
  </si>
  <si>
    <t>Total Shares Outstanding T#1</t>
  </si>
  <si>
    <t>Total Shares Outstanding T#2</t>
  </si>
  <si>
    <t xml:space="preserve">Increase in free float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</si>
</sst>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166" fontId="3" fillId="0" borderId="0" xfId="1" applyNumberFormat="1" applyFont="1" applyBorder="1"/>
    <xf numFmtId="0" fontId="3" fillId="0" borderId="0" xfId="0" applyFont="1"/>
    <xf numFmtId="0" fontId="4" fillId="0" borderId="0" xfId="0" applyFont="1"/>
    <xf numFmtId="166" fontId="3" fillId="0" borderId="0" xfId="1" applyNumberFormat="1" applyFont="1"/>
    <xf numFmtId="43" fontId="3" fillId="0" borderId="0" xfId="0" applyNumberFormat="1" applyFont="1"/>
    <xf numFmtId="10" fontId="0" fillId="0" borderId="0" xfId="2" applyNumberFormat="1" applyFont="1"/>
    <xf numFmtId="10" fontId="3" fillId="0" borderId="0" xfId="2" applyNumberFormat="1" applyFont="1" applyBorder="1"/>
    <xf numFmtId="10" fontId="3" fillId="0" borderId="0" xfId="2" applyNumberFormat="1" applyFont="1"/>
    <xf numFmtId="0" fontId="5" fillId="0" borderId="0" xfId="0" applyFont="1"/>
    <xf numFmtId="166" fontId="5" fillId="0" borderId="0" xfId="1" applyNumberFormat="1" applyFont="1"/>
    <xf numFmtId="10" fontId="5" fillId="0" borderId="0" xfId="2" applyNumberFormat="1" applyFont="1"/>
    <xf numFmtId="43" fontId="5" fillId="0" borderId="0" xfId="0" applyNumberFormat="1" applyFont="1"/>
    <xf numFmtId="0" fontId="5" fillId="0" borderId="0" xfId="0" applyFont="1" applyAlignment="1">
      <alignment horizontal="right"/>
    </xf>
    <xf numFmtId="166" fontId="3" fillId="0" borderId="0" xfId="0" applyNumberFormat="1" applyFont="1"/>
    <xf numFmtId="10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10" fontId="2" fillId="2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6" fontId="3" fillId="0" borderId="2" xfId="1" applyNumberFormat="1" applyFont="1" applyBorder="1"/>
    <xf numFmtId="10" fontId="3" fillId="0" borderId="2" xfId="2" applyNumberFormat="1" applyFont="1" applyBorder="1"/>
    <xf numFmtId="10" fontId="3" fillId="0" borderId="2" xfId="1" applyNumberFormat="1" applyFont="1" applyBorder="1"/>
    <xf numFmtId="0" fontId="3" fillId="0" borderId="2" xfId="0" applyFont="1" applyBorder="1"/>
    <xf numFmtId="10" fontId="8" fillId="0" borderId="0" xfId="0" applyNumberFormat="1" applyFont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abSelected="1" workbookViewId="0">
      <selection activeCell="C18" sqref="C18"/>
    </sheetView>
  </sheetViews>
  <sheetFormatPr baseColWidth="10" defaultRowHeight="16" x14ac:dyDescent="0.2"/>
  <cols>
    <col min="2" max="2" width="23.1640625" customWidth="1"/>
    <col min="3" max="3" width="12.83203125" customWidth="1"/>
    <col min="4" max="4" width="10.1640625" style="7" customWidth="1"/>
    <col min="5" max="5" width="14.5" customWidth="1"/>
    <col min="6" max="6" width="13" bestFit="1" customWidth="1"/>
    <col min="7" max="7" width="10.5" customWidth="1"/>
    <col min="9" max="9" width="12" bestFit="1" customWidth="1"/>
  </cols>
  <sheetData>
    <row r="3" spans="2:10" ht="26" customHeight="1" x14ac:dyDescent="0.2">
      <c r="B3" s="22" t="s">
        <v>12</v>
      </c>
      <c r="C3" s="22"/>
    </row>
    <row r="5" spans="2:10" x14ac:dyDescent="0.2">
      <c r="B5" s="14" t="s">
        <v>13</v>
      </c>
      <c r="C5" s="11">
        <v>13213853</v>
      </c>
    </row>
    <row r="6" spans="2:10" x14ac:dyDescent="0.2">
      <c r="B6" s="14" t="s">
        <v>14</v>
      </c>
      <c r="C6" s="11">
        <f>C5</f>
        <v>13213853</v>
      </c>
    </row>
    <row r="8" spans="2:10" x14ac:dyDescent="0.2">
      <c r="C8" s="20" t="s">
        <v>9</v>
      </c>
      <c r="D8" s="21" t="s">
        <v>10</v>
      </c>
      <c r="E8" s="17" t="s">
        <v>4</v>
      </c>
      <c r="F8" s="17"/>
      <c r="G8" s="17"/>
      <c r="H8" s="17" t="s">
        <v>8</v>
      </c>
      <c r="I8" s="17"/>
      <c r="J8" s="17"/>
    </row>
    <row r="9" spans="2:10" x14ac:dyDescent="0.2">
      <c r="C9" s="20"/>
      <c r="D9" s="21"/>
      <c r="E9" s="19" t="s">
        <v>11</v>
      </c>
      <c r="F9" s="19" t="s">
        <v>9</v>
      </c>
      <c r="G9" s="19" t="s">
        <v>10</v>
      </c>
      <c r="H9" s="19" t="s">
        <v>11</v>
      </c>
      <c r="I9" s="19" t="s">
        <v>9</v>
      </c>
      <c r="J9" s="19" t="s">
        <v>10</v>
      </c>
    </row>
    <row r="10" spans="2:10" x14ac:dyDescent="0.2">
      <c r="B10" s="1" t="s">
        <v>0</v>
      </c>
      <c r="C10" s="2">
        <f>6623913</f>
        <v>6623913</v>
      </c>
      <c r="D10" s="8">
        <f>C10/C5</f>
        <v>0.50128550696000629</v>
      </c>
      <c r="E10" s="5">
        <f>(410000/0.32)</f>
        <v>1281250</v>
      </c>
      <c r="F10" s="6">
        <f>C10-E10</f>
        <v>5342663</v>
      </c>
      <c r="G10" s="9">
        <f>F10/C5</f>
        <v>0.4043228723673557</v>
      </c>
      <c r="H10" s="5">
        <v>750000</v>
      </c>
      <c r="I10" s="6">
        <f>F10-H10</f>
        <v>4592663</v>
      </c>
      <c r="J10" s="9">
        <f>I10/C6</f>
        <v>0.34756425699604804</v>
      </c>
    </row>
    <row r="11" spans="2:10" x14ac:dyDescent="0.2">
      <c r="B11" s="4" t="s">
        <v>1</v>
      </c>
      <c r="C11" s="2">
        <v>1228000</v>
      </c>
      <c r="D11" s="8">
        <f>C11/C5</f>
        <v>9.2932772901287763E-2</v>
      </c>
      <c r="E11" s="3"/>
      <c r="F11" s="6">
        <f t="shared" ref="F11:F13" si="0">C11-E11</f>
        <v>1228000</v>
      </c>
      <c r="G11" s="9">
        <f>F11/C5</f>
        <v>9.2932772901287763E-2</v>
      </c>
      <c r="H11" s="3"/>
      <c r="I11" s="6">
        <f>F11</f>
        <v>1228000</v>
      </c>
      <c r="J11" s="9">
        <f>I11/C6</f>
        <v>9.2932772901287763E-2</v>
      </c>
    </row>
    <row r="12" spans="2:10" x14ac:dyDescent="0.2">
      <c r="B12" s="4" t="s">
        <v>2</v>
      </c>
      <c r="C12" s="2">
        <v>572000</v>
      </c>
      <c r="D12" s="8">
        <f>C12/C5</f>
        <v>4.3287903989850648E-2</v>
      </c>
      <c r="E12" s="3"/>
      <c r="F12" s="6">
        <f t="shared" si="0"/>
        <v>572000</v>
      </c>
      <c r="G12" s="9">
        <f>F12/C5</f>
        <v>4.3287903989850648E-2</v>
      </c>
      <c r="H12" s="3"/>
      <c r="I12" s="6">
        <f t="shared" ref="I12:I14" si="1">F12</f>
        <v>572000</v>
      </c>
      <c r="J12" s="9">
        <f>I12/C6</f>
        <v>4.3287903989850648E-2</v>
      </c>
    </row>
    <row r="13" spans="2:10" x14ac:dyDescent="0.2">
      <c r="B13" s="4" t="s">
        <v>3</v>
      </c>
      <c r="C13" s="5">
        <v>938735</v>
      </c>
      <c r="D13" s="9">
        <f>C13/C5</f>
        <v>7.104173173411267E-2</v>
      </c>
      <c r="E13" s="3"/>
      <c r="F13" s="6">
        <f t="shared" si="0"/>
        <v>938735</v>
      </c>
      <c r="G13" s="9">
        <f>F13/C5</f>
        <v>7.104173173411267E-2</v>
      </c>
      <c r="H13" s="3"/>
      <c r="I13" s="6">
        <f t="shared" si="1"/>
        <v>938735</v>
      </c>
      <c r="J13" s="9">
        <f>I13/C6</f>
        <v>7.104173173411267E-2</v>
      </c>
    </row>
    <row r="14" spans="2:10" x14ac:dyDescent="0.2">
      <c r="B14" s="4" t="s">
        <v>7</v>
      </c>
      <c r="C14" s="5"/>
      <c r="D14" s="9"/>
      <c r="E14" s="3"/>
      <c r="F14" s="15">
        <f>E10</f>
        <v>1281250</v>
      </c>
      <c r="G14" s="9">
        <f>F14/C5</f>
        <v>9.6962634592650601E-2</v>
      </c>
      <c r="H14" s="3"/>
      <c r="I14" s="6">
        <f t="shared" si="1"/>
        <v>1281250</v>
      </c>
      <c r="J14" s="9">
        <f>I14/C6</f>
        <v>9.6962634592650601E-2</v>
      </c>
    </row>
    <row r="15" spans="2:10" ht="19" customHeight="1" thickBot="1" x14ac:dyDescent="0.25">
      <c r="B15" s="3" t="s">
        <v>5</v>
      </c>
      <c r="C15" s="26"/>
      <c r="D15" s="24"/>
      <c r="E15" s="3" t="s">
        <v>6</v>
      </c>
      <c r="F15" s="23" t="s">
        <v>6</v>
      </c>
      <c r="G15" s="25"/>
      <c r="H15" s="4" t="s">
        <v>6</v>
      </c>
      <c r="I15" s="23">
        <f>H10</f>
        <v>750000</v>
      </c>
      <c r="J15" s="24">
        <f>I15/C6</f>
        <v>5.675861537130767E-2</v>
      </c>
    </row>
    <row r="16" spans="2:10" x14ac:dyDescent="0.2">
      <c r="B16" s="14" t="s">
        <v>6</v>
      </c>
      <c r="C16" s="11">
        <f>SUM(C10:C15)</f>
        <v>9362648</v>
      </c>
      <c r="D16" s="12">
        <f>SUM(D10:D15)</f>
        <v>0.70854791558525732</v>
      </c>
      <c r="E16" s="10"/>
      <c r="F16" s="13">
        <f>SUM(F10:F15)</f>
        <v>9362648</v>
      </c>
      <c r="G16" s="16">
        <f>SUM(G10:G15)</f>
        <v>0.70854791558525743</v>
      </c>
      <c r="H16" s="3"/>
      <c r="I16" s="13">
        <f>SUM(I10:I15)</f>
        <v>9362648</v>
      </c>
      <c r="J16" s="12">
        <f>SUM(J10:J15)</f>
        <v>0.70854791558525743</v>
      </c>
    </row>
    <row r="17" spans="2:10" x14ac:dyDescent="0.2">
      <c r="B17" s="3"/>
      <c r="C17" s="3"/>
      <c r="D17" s="9"/>
      <c r="E17" s="3"/>
      <c r="F17" s="3"/>
      <c r="G17" s="3"/>
      <c r="H17" s="3"/>
      <c r="I17" s="3"/>
      <c r="J17" s="3"/>
    </row>
    <row r="18" spans="2:10" x14ac:dyDescent="0.2">
      <c r="B18" s="18" t="s">
        <v>15</v>
      </c>
      <c r="C18" s="27">
        <f>J14+J15</f>
        <v>0.15372124996395828</v>
      </c>
      <c r="D18" s="9"/>
      <c r="E18" s="3"/>
      <c r="F18" s="3"/>
      <c r="G18" s="3"/>
      <c r="H18" s="3"/>
      <c r="I18" s="3"/>
      <c r="J18" s="3"/>
    </row>
    <row r="19" spans="2:10" x14ac:dyDescent="0.2">
      <c r="B19" s="3"/>
      <c r="C19" s="3"/>
      <c r="D19" s="9"/>
      <c r="E19" s="3"/>
      <c r="F19" s="3"/>
      <c r="G19" s="3"/>
      <c r="H19" s="3"/>
      <c r="I19" s="3"/>
      <c r="J19" s="3"/>
    </row>
    <row r="20" spans="2:10" x14ac:dyDescent="0.2">
      <c r="B20" s="3"/>
      <c r="C20" s="3"/>
      <c r="D20" s="9"/>
      <c r="E20" s="3"/>
      <c r="F20" s="3"/>
      <c r="G20" s="3"/>
      <c r="H20" s="3"/>
      <c r="I20" s="3"/>
      <c r="J20" s="3"/>
    </row>
    <row r="21" spans="2:10" x14ac:dyDescent="0.2">
      <c r="B21" s="3"/>
      <c r="C21" s="3"/>
      <c r="D21" s="9"/>
      <c r="E21" s="3"/>
      <c r="F21" s="3"/>
      <c r="G21" s="3"/>
      <c r="H21" s="3"/>
      <c r="I21" s="3"/>
      <c r="J21" s="3"/>
    </row>
    <row r="22" spans="2:10" x14ac:dyDescent="0.2">
      <c r="B22" s="3"/>
      <c r="C22" s="3"/>
      <c r="D22" s="9"/>
      <c r="E22" s="3"/>
      <c r="F22" s="3"/>
      <c r="G22" s="3"/>
      <c r="H22" s="3"/>
      <c r="I22" s="3"/>
      <c r="J22" s="3"/>
    </row>
    <row r="23" spans="2:10" x14ac:dyDescent="0.2">
      <c r="B23" s="3"/>
      <c r="C23" s="3"/>
      <c r="D23" s="9"/>
      <c r="E23" s="3"/>
      <c r="F23" s="3"/>
      <c r="G23" s="3"/>
      <c r="H23" s="3"/>
      <c r="I23" s="3"/>
      <c r="J23" s="3"/>
    </row>
    <row r="24" spans="2:10" x14ac:dyDescent="0.2">
      <c r="B24" s="3"/>
      <c r="C24" s="3"/>
      <c r="D24" s="9"/>
      <c r="E24" s="3"/>
      <c r="F24" s="3"/>
      <c r="G24" s="3"/>
      <c r="H24" s="3"/>
      <c r="I24" s="3"/>
      <c r="J24" s="3"/>
    </row>
    <row r="25" spans="2:10" x14ac:dyDescent="0.2">
      <c r="B25" s="3"/>
      <c r="C25" s="3"/>
      <c r="D25" s="9"/>
      <c r="E25" s="3"/>
      <c r="F25" s="3"/>
      <c r="G25" s="3"/>
      <c r="H25" s="3"/>
      <c r="I25" s="3"/>
      <c r="J25" s="3"/>
    </row>
    <row r="26" spans="2:10" x14ac:dyDescent="0.2">
      <c r="B26" s="3"/>
      <c r="C26" s="3"/>
      <c r="D26" s="9"/>
      <c r="E26" s="3"/>
      <c r="F26" s="3"/>
      <c r="G26" s="3"/>
      <c r="H26" s="3"/>
      <c r="I26" s="3"/>
      <c r="J26" s="3"/>
    </row>
    <row r="27" spans="2:10" x14ac:dyDescent="0.2">
      <c r="B27" s="3"/>
      <c r="C27" s="3"/>
      <c r="D27" s="9"/>
      <c r="E27" s="3"/>
      <c r="F27" s="3"/>
      <c r="G27" s="3"/>
      <c r="H27" s="3"/>
      <c r="I27" s="3"/>
      <c r="J27" s="3"/>
    </row>
  </sheetData>
  <mergeCells count="5">
    <mergeCell ref="E8:G8"/>
    <mergeCell ref="H8:J8"/>
    <mergeCell ref="C8:C9"/>
    <mergeCell ref="D8:D9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 Group</dc:creator>
  <cp:lastModifiedBy>CIC Group</cp:lastModifiedBy>
  <dcterms:created xsi:type="dcterms:W3CDTF">2019-08-23T19:38:54Z</dcterms:created>
  <dcterms:modified xsi:type="dcterms:W3CDTF">2019-08-23T22:18:31Z</dcterms:modified>
</cp:coreProperties>
</file>